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AMD-Netz-Daten-2019\02_Leistungen\07_Website\Dokumente für Website\"/>
    </mc:Choice>
  </mc:AlternateContent>
  <bookViews>
    <workbookView xWindow="-105" yWindow="-105" windowWidth="23250" windowHeight="12570"/>
  </bookViews>
  <sheets>
    <sheet name="GdB Rechner" sheetId="4" r:id="rId1"/>
    <sheet name="Matrix" sheetId="2" state="hidden" r:id="rId2"/>
    <sheet name="Tabelle1" sheetId="3" state="hidden"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4" l="1"/>
  <c r="S15" i="2"/>
  <c r="S19" i="2" s="1"/>
  <c r="S14" i="2"/>
  <c r="S18" i="2" s="1"/>
  <c r="G1" i="3" l="1"/>
  <c r="B1" i="3"/>
  <c r="I16" i="3" l="1"/>
  <c r="I7" i="3"/>
  <c r="I12" i="3"/>
  <c r="I6" i="3"/>
  <c r="C5" i="3"/>
  <c r="C14" i="3"/>
  <c r="C13" i="3"/>
  <c r="C7" i="3"/>
  <c r="C4" i="3"/>
  <c r="C12" i="3"/>
  <c r="C9" i="3"/>
  <c r="C6" i="3"/>
  <c r="C16" i="3"/>
  <c r="I14" i="3"/>
  <c r="I15" i="3"/>
  <c r="C11" i="3"/>
  <c r="I5" i="3"/>
  <c r="I8" i="3"/>
  <c r="I10" i="3"/>
  <c r="C15" i="3"/>
  <c r="I3" i="3"/>
  <c r="C3" i="3"/>
  <c r="C10" i="3"/>
  <c r="I11" i="3"/>
  <c r="C8" i="3"/>
  <c r="I13" i="3"/>
  <c r="I9" i="3"/>
  <c r="I4" i="3"/>
  <c r="D3" i="3" l="1"/>
  <c r="E3" i="3" s="1"/>
  <c r="E6" i="3" s="1"/>
  <c r="J3" i="3"/>
  <c r="K3" i="3" s="1"/>
  <c r="K6" i="3" s="1"/>
  <c r="R7" i="2" l="1"/>
  <c r="B5" i="4" s="1"/>
  <c r="B6" i="4" s="1"/>
  <c r="B8" i="4" l="1"/>
  <c r="B7" i="4"/>
</calcChain>
</file>

<file path=xl/sharedStrings.xml><?xml version="1.0" encoding="utf-8"?>
<sst xmlns="http://schemas.openxmlformats.org/spreadsheetml/2006/main" count="20" uniqueCount="20">
  <si>
    <t>LA</t>
  </si>
  <si>
    <t>Sehschärfe + GdB</t>
  </si>
  <si>
    <t>Grad der Behinderung (GdB) aufgrund der Sehschärfe</t>
  </si>
  <si>
    <t>RA</t>
  </si>
  <si>
    <t>Berechnung</t>
  </si>
  <si>
    <t>Linkes Auge:</t>
  </si>
  <si>
    <t xml:space="preserve">Rechtes Auge: </t>
  </si>
  <si>
    <t>Eingabe Benutzer</t>
  </si>
  <si>
    <t>Umwandlung (nächst niedriger Wert</t>
  </si>
  <si>
    <t>Sverweis</t>
  </si>
  <si>
    <t>Grad der Behinderung:</t>
  </si>
  <si>
    <t>Visus linkes Auge:</t>
  </si>
  <si>
    <t>Visus rechtes Auge:</t>
  </si>
  <si>
    <t>RF?</t>
  </si>
  <si>
    <t>G und B?</t>
  </si>
  <si>
    <t>H?</t>
  </si>
  <si>
    <t>Bl?</t>
  </si>
  <si>
    <t>Programmiert von: Felix Reischmann und Tim Scheffczyk</t>
  </si>
  <si>
    <r>
      <t xml:space="preserve">Der GdB-Rechner: </t>
    </r>
    <r>
      <rPr>
        <sz val="16"/>
        <color theme="1"/>
        <rFont val="Verdana"/>
        <family val="2"/>
      </rPr>
      <t xml:space="preserve">Liebe Nutzer des GdB-Rechners, der Rechner berechnet den Grad der Behinderung + Merkzeichen </t>
    </r>
    <r>
      <rPr>
        <u/>
        <sz val="16"/>
        <color theme="1"/>
        <rFont val="Verdana"/>
        <family val="2"/>
      </rPr>
      <t>aufgrund der Sehschärfe</t>
    </r>
    <r>
      <rPr>
        <sz val="16"/>
        <color theme="1"/>
        <rFont val="Verdana"/>
        <family val="2"/>
      </rPr>
      <t>. Gesichtsfeldausfälle oder andere Beeinträchtigungen, die zu einem höheren GdB führen könnten, werden dabei nicht berücksichtigt.</t>
    </r>
  </si>
  <si>
    <r>
      <t>Funktionsweise</t>
    </r>
    <r>
      <rPr>
        <sz val="16"/>
        <color theme="1"/>
        <rFont val="Verdana"/>
        <family val="2"/>
      </rPr>
      <t>: In der Excel Zelle B3 müssen Sie den Visus für das linke und in der Zelle B4 den Visus für das rechte Auge eingeben. Achten Sie darauf, dass es sich dabei um eine Zahl zwischen 0 und 1 handelt. Den GdB erhalten Sie dann in der Zelle B5, die damit verbundenen Merkzeichen in den Zellen B6 - B9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</si>
</sst>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_-;\-* #,##0.00\ _€_-;_-* &quot;-&quot;??\ _€_-;_-@_-"/>
  </numFmts>
  <fonts count="11" x14ac:knownFonts="1">
    <font>
      <sz val="11"/>
      <color theme="1"/>
      <name val="Calibri"/>
      <family val="2"/>
      <scheme val="minor"/>
    </font>
    <font>
      <b/>
      <sz val="11"/>
      <color theme="1"/>
      <name val="Calibri"/>
      <family val="2"/>
      <scheme val="minor"/>
    </font>
    <font>
      <b/>
      <sz val="10"/>
      <color theme="1"/>
      <name val="Verdana"/>
      <family val="2"/>
    </font>
    <font>
      <sz val="10"/>
      <color theme="1"/>
      <name val="Verdana"/>
      <family val="2"/>
    </font>
    <font>
      <sz val="8"/>
      <color theme="1"/>
      <name val="Verdana"/>
      <family val="2"/>
    </font>
    <font>
      <sz val="8"/>
      <color theme="1"/>
      <name val="Calibri"/>
      <family val="2"/>
      <scheme val="minor"/>
    </font>
    <font>
      <sz val="11"/>
      <color theme="1"/>
      <name val="Calibri"/>
      <family val="2"/>
      <scheme val="minor"/>
    </font>
    <font>
      <b/>
      <sz val="16"/>
      <color theme="1"/>
      <name val="Verdana"/>
      <family val="2"/>
    </font>
    <font>
      <sz val="16"/>
      <color theme="1"/>
      <name val="Verdana"/>
      <family val="2"/>
    </font>
    <font>
      <u/>
      <sz val="16"/>
      <color theme="1"/>
      <name val="Verdana"/>
      <family val="2"/>
    </font>
    <font>
      <sz val="11"/>
      <color theme="1"/>
      <name val="Verdana"/>
      <family val="2"/>
    </font>
  </fonts>
  <fills count="8">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bgColor indexed="64"/>
      </patternFill>
    </fill>
  </fills>
  <borders count="5">
    <border>
      <left/>
      <right/>
      <top/>
      <bottom/>
      <diagonal/>
    </border>
    <border>
      <left style="thick">
        <color auto="1"/>
      </left>
      <right/>
      <top style="thick">
        <color auto="1"/>
      </top>
      <bottom/>
      <diagonal/>
    </border>
    <border>
      <left style="thick">
        <color auto="1"/>
      </left>
      <right/>
      <top/>
      <bottom/>
      <diagonal/>
    </border>
    <border>
      <left/>
      <right/>
      <top style="thick">
        <color auto="1"/>
      </top>
      <bottom/>
      <diagonal/>
    </border>
    <border>
      <left style="double">
        <color auto="1"/>
      </left>
      <right style="double">
        <color auto="1"/>
      </right>
      <top style="double">
        <color auto="1"/>
      </top>
      <bottom style="double">
        <color auto="1"/>
      </bottom>
      <diagonal/>
    </border>
  </borders>
  <cellStyleXfs count="2">
    <xf numFmtId="0" fontId="0" fillId="0" borderId="0"/>
    <xf numFmtId="164" fontId="6" fillId="0" borderId="0" applyFont="0" applyFill="0" applyBorder="0" applyAlignment="0" applyProtection="0"/>
  </cellStyleXfs>
  <cellXfs count="30">
    <xf numFmtId="0" fontId="0" fillId="0" borderId="0" xfId="0"/>
    <xf numFmtId="0" fontId="2"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0" xfId="0" applyFont="1" applyFill="1" applyAlignment="1">
      <alignment horizontal="center" vertical="center"/>
    </xf>
    <xf numFmtId="0" fontId="3" fillId="3" borderId="0" xfId="0" applyFont="1" applyFill="1" applyBorder="1" applyAlignment="1">
      <alignment horizontal="center" vertical="center"/>
    </xf>
    <xf numFmtId="0" fontId="3" fillId="3" borderId="0" xfId="0" applyFont="1" applyFill="1" applyAlignment="1">
      <alignment horizontal="center" vertical="center"/>
    </xf>
    <xf numFmtId="0" fontId="3" fillId="4" borderId="0" xfId="0" applyFont="1" applyFill="1" applyBorder="1" applyAlignment="1">
      <alignment horizontal="center" vertical="center"/>
    </xf>
    <xf numFmtId="0" fontId="3" fillId="4" borderId="0" xfId="0" applyFont="1" applyFill="1" applyAlignment="1">
      <alignment horizontal="center" vertical="center"/>
    </xf>
    <xf numFmtId="0" fontId="3" fillId="5" borderId="0" xfId="0" applyFont="1" applyFill="1" applyAlignment="1">
      <alignment horizontal="center" vertical="center"/>
    </xf>
    <xf numFmtId="0" fontId="3" fillId="5" borderId="0" xfId="0" applyFont="1" applyFill="1" applyBorder="1" applyAlignment="1">
      <alignment horizontal="center" vertical="center"/>
    </xf>
    <xf numFmtId="0" fontId="3" fillId="6" borderId="0" xfId="0" applyFont="1" applyFill="1" applyAlignment="1">
      <alignment horizontal="center" vertical="center"/>
    </xf>
    <xf numFmtId="0" fontId="3" fillId="6" borderId="0" xfId="0" applyFont="1" applyFill="1" applyBorder="1" applyAlignment="1">
      <alignment horizontal="center" vertical="center"/>
    </xf>
    <xf numFmtId="0" fontId="0" fillId="0" borderId="0" xfId="0" applyAlignment="1">
      <alignment horizontal="left"/>
    </xf>
    <xf numFmtId="0" fontId="4" fillId="0" borderId="0" xfId="0" applyFont="1" applyAlignment="1">
      <alignment horizontal="center" vertical="center"/>
    </xf>
    <xf numFmtId="0" fontId="5" fillId="0" borderId="0" xfId="0" applyFont="1" applyAlignment="1">
      <alignment horizontal="center"/>
    </xf>
    <xf numFmtId="0" fontId="2" fillId="0" borderId="0" xfId="0" applyFont="1" applyAlignment="1">
      <alignment horizontal="left" vertical="center"/>
    </xf>
    <xf numFmtId="0" fontId="1" fillId="0" borderId="0" xfId="0" applyFont="1" applyAlignment="1">
      <alignment horizontal="left"/>
    </xf>
    <xf numFmtId="164" fontId="2" fillId="0" borderId="0" xfId="1" applyFont="1" applyAlignment="1">
      <alignment horizontal="left" vertical="center"/>
    </xf>
    <xf numFmtId="0" fontId="8" fillId="7" borderId="4" xfId="0" applyFont="1" applyFill="1" applyBorder="1" applyAlignment="1" applyProtection="1">
      <alignment horizontal="left"/>
      <protection locked="0"/>
    </xf>
    <xf numFmtId="0" fontId="7" fillId="7" borderId="0" xfId="0" applyFont="1" applyFill="1" applyBorder="1" applyAlignment="1" applyProtection="1">
      <alignment horizontal="left"/>
    </xf>
    <xf numFmtId="0" fontId="8" fillId="7" borderId="0" xfId="0" applyFont="1" applyFill="1" applyBorder="1" applyProtection="1"/>
    <xf numFmtId="0" fontId="8" fillId="7" borderId="0" xfId="0" applyFont="1" applyFill="1" applyBorder="1" applyAlignment="1" applyProtection="1">
      <alignment horizontal="left"/>
    </xf>
    <xf numFmtId="0" fontId="7" fillId="7" borderId="0" xfId="0" applyFont="1" applyFill="1" applyBorder="1" applyAlignment="1" applyProtection="1">
      <alignment vertical="center" wrapText="1"/>
    </xf>
    <xf numFmtId="0" fontId="10" fillId="7" borderId="0" xfId="0" applyFont="1" applyFill="1" applyBorder="1" applyProtection="1"/>
    <xf numFmtId="0" fontId="7" fillId="7" borderId="0" xfId="0" applyFont="1" applyFill="1" applyBorder="1" applyAlignment="1" applyProtection="1">
      <alignment horizontal="left" vertical="center" wrapText="1"/>
    </xf>
  </cellXfs>
  <cellStyles count="2">
    <cellStyle name="Komma" xfId="1" builtinId="3"/>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tabSelected="1" workbookViewId="0">
      <selection sqref="A1:C1"/>
    </sheetView>
  </sheetViews>
  <sheetFormatPr baseColWidth="10" defaultColWidth="11.42578125" defaultRowHeight="19.5" x14ac:dyDescent="0.25"/>
  <cols>
    <col min="1" max="1" width="58.42578125" style="25" customWidth="1"/>
    <col min="2" max="2" width="20.7109375" style="25" bestFit="1" customWidth="1"/>
    <col min="3" max="3" width="44.28515625" style="25" customWidth="1"/>
    <col min="4" max="8" width="22.28515625" style="25" customWidth="1"/>
    <col min="9" max="16384" width="11.42578125" style="25"/>
  </cols>
  <sheetData>
    <row r="1" spans="1:8" s="27" customFormat="1" ht="93" customHeight="1" x14ac:dyDescent="0.25">
      <c r="A1" s="29" t="s">
        <v>18</v>
      </c>
      <c r="B1" s="29"/>
      <c r="C1" s="29"/>
    </row>
    <row r="2" spans="1:8" ht="87.6" customHeight="1" thickBot="1" x14ac:dyDescent="0.3">
      <c r="A2" s="29" t="s">
        <v>19</v>
      </c>
      <c r="B2" s="29"/>
      <c r="C2" s="29"/>
      <c r="D2" s="29"/>
      <c r="E2" s="29"/>
      <c r="F2" s="29"/>
      <c r="G2" s="29"/>
      <c r="H2" s="29"/>
    </row>
    <row r="3" spans="1:8" ht="28.5" customHeight="1" thickTop="1" thickBot="1" x14ac:dyDescent="0.3">
      <c r="A3" s="24" t="s">
        <v>11</v>
      </c>
      <c r="B3" s="23">
        <v>0.1</v>
      </c>
      <c r="C3" s="24"/>
    </row>
    <row r="4" spans="1:8" ht="28.5" customHeight="1" thickTop="1" thickBot="1" x14ac:dyDescent="0.3">
      <c r="A4" s="24" t="s">
        <v>12</v>
      </c>
      <c r="B4" s="23">
        <v>0.1</v>
      </c>
      <c r="C4" s="24"/>
    </row>
    <row r="5" spans="1:8" ht="28.5" customHeight="1" thickTop="1" x14ac:dyDescent="0.25">
      <c r="A5" s="26" t="s">
        <v>10</v>
      </c>
      <c r="B5" s="26">
        <f>Matrix!R7</f>
        <v>70</v>
      </c>
      <c r="C5" s="24"/>
    </row>
    <row r="6" spans="1:8" x14ac:dyDescent="0.25">
      <c r="A6" s="25" t="s">
        <v>13</v>
      </c>
      <c r="B6" s="25" t="str">
        <f>IF(B5&gt;=60,"ja","nein")</f>
        <v>ja</v>
      </c>
    </row>
    <row r="7" spans="1:8" x14ac:dyDescent="0.25">
      <c r="A7" s="25" t="s">
        <v>14</v>
      </c>
      <c r="B7" s="25" t="str">
        <f>IF(B5&gt;=70,"ja","nein")</f>
        <v>ja</v>
      </c>
    </row>
    <row r="8" spans="1:8" x14ac:dyDescent="0.25">
      <c r="A8" s="25" t="s">
        <v>15</v>
      </c>
      <c r="B8" s="25" t="str">
        <f>IF(B5&gt;=100,"ja","nein")</f>
        <v>nein</v>
      </c>
    </row>
    <row r="9" spans="1:8" x14ac:dyDescent="0.25">
      <c r="A9" s="25" t="s">
        <v>16</v>
      </c>
      <c r="B9" s="25" t="str">
        <f>IF(AND(B3&lt;=0.02,B4&lt;=0.02),"ja","nein")</f>
        <v>nein</v>
      </c>
    </row>
    <row r="11" spans="1:8" x14ac:dyDescent="0.25">
      <c r="A11" s="28" t="s">
        <v>17</v>
      </c>
    </row>
  </sheetData>
  <sheetProtection sheet="1" objects="1" scenarios="1"/>
  <mergeCells count="4">
    <mergeCell ref="A1:C1"/>
    <mergeCell ref="A2:C2"/>
    <mergeCell ref="D2:F2"/>
    <mergeCell ref="G2:H2"/>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zoomScaleNormal="100" workbookViewId="0">
      <selection activeCell="G13" sqref="G13"/>
    </sheetView>
  </sheetViews>
  <sheetFormatPr baseColWidth="10" defaultRowHeight="15" x14ac:dyDescent="0.25"/>
  <cols>
    <col min="1" max="1" width="5.5703125" customWidth="1"/>
    <col min="2" max="2" width="29.42578125" style="17" customWidth="1"/>
    <col min="3" max="3" width="4" bestFit="1" customWidth="1"/>
    <col min="4" max="4" width="5.140625" bestFit="1" customWidth="1"/>
    <col min="5" max="5" width="6.42578125" bestFit="1" customWidth="1"/>
    <col min="6" max="7" width="5.140625" bestFit="1" customWidth="1"/>
    <col min="8" max="9" width="6.42578125" bestFit="1" customWidth="1"/>
    <col min="10" max="10" width="5.140625" bestFit="1" customWidth="1"/>
    <col min="11" max="11" width="6.42578125" bestFit="1" customWidth="1"/>
    <col min="12" max="12" width="5.140625" bestFit="1" customWidth="1"/>
    <col min="13" max="15" width="6.42578125" bestFit="1" customWidth="1"/>
    <col min="16" max="16" width="4.42578125" bestFit="1" customWidth="1"/>
    <col min="18" max="18" width="19.5703125" customWidth="1"/>
    <col min="19" max="19" width="16.42578125" customWidth="1"/>
    <col min="20" max="20" width="35.5703125" customWidth="1"/>
    <col min="21" max="21" width="15.5703125" customWidth="1"/>
  </cols>
  <sheetData>
    <row r="1" spans="1:21" x14ac:dyDescent="0.25">
      <c r="B1" s="21" t="s">
        <v>1</v>
      </c>
    </row>
    <row r="2" spans="1:21" x14ac:dyDescent="0.25">
      <c r="B2" s="17" t="s">
        <v>2</v>
      </c>
    </row>
    <row r="4" spans="1:21" x14ac:dyDescent="0.25">
      <c r="C4" s="1" t="s">
        <v>3</v>
      </c>
    </row>
    <row r="5" spans="1:21" x14ac:dyDescent="0.25">
      <c r="B5" s="20" t="s">
        <v>0</v>
      </c>
      <c r="C5" s="18">
        <v>1</v>
      </c>
      <c r="D5" s="18">
        <v>2</v>
      </c>
      <c r="E5" s="18">
        <v>3</v>
      </c>
      <c r="F5" s="18">
        <v>4</v>
      </c>
      <c r="G5" s="18">
        <v>5</v>
      </c>
      <c r="H5" s="18">
        <v>6</v>
      </c>
      <c r="I5" s="18">
        <v>7</v>
      </c>
      <c r="J5" s="18">
        <v>8</v>
      </c>
      <c r="K5" s="18">
        <v>9</v>
      </c>
      <c r="L5" s="18">
        <v>10</v>
      </c>
      <c r="M5" s="18">
        <v>11</v>
      </c>
      <c r="N5" s="18">
        <v>12</v>
      </c>
      <c r="O5" s="18">
        <v>13</v>
      </c>
      <c r="P5" s="18">
        <v>14</v>
      </c>
    </row>
    <row r="6" spans="1:21" ht="23.25" customHeight="1" x14ac:dyDescent="0.25">
      <c r="C6" s="1">
        <v>1</v>
      </c>
      <c r="D6" s="1">
        <v>0.8</v>
      </c>
      <c r="E6" s="1">
        <v>0.63</v>
      </c>
      <c r="F6" s="1">
        <v>0.5</v>
      </c>
      <c r="G6" s="1">
        <v>0.4</v>
      </c>
      <c r="H6" s="1">
        <v>0.32</v>
      </c>
      <c r="I6" s="1">
        <v>0.25</v>
      </c>
      <c r="J6" s="1">
        <v>0.2</v>
      </c>
      <c r="K6" s="1">
        <v>0.16</v>
      </c>
      <c r="L6" s="1">
        <v>0.1</v>
      </c>
      <c r="M6" s="1">
        <v>0.08</v>
      </c>
      <c r="N6" s="1">
        <v>0.05</v>
      </c>
      <c r="O6" s="1">
        <v>0.02</v>
      </c>
      <c r="P6" s="1">
        <v>0</v>
      </c>
      <c r="R6" t="s">
        <v>4</v>
      </c>
    </row>
    <row r="7" spans="1:21" ht="23.25" customHeight="1" x14ac:dyDescent="0.25">
      <c r="A7" s="19">
        <v>1</v>
      </c>
      <c r="B7" s="22">
        <v>1</v>
      </c>
      <c r="C7" s="2">
        <v>0</v>
      </c>
      <c r="D7" s="2">
        <v>0</v>
      </c>
      <c r="E7" s="2">
        <v>0</v>
      </c>
      <c r="F7" s="2">
        <v>5</v>
      </c>
      <c r="G7" s="2">
        <v>5</v>
      </c>
      <c r="H7" s="2">
        <v>10</v>
      </c>
      <c r="I7" s="2">
        <v>10</v>
      </c>
      <c r="J7" s="2">
        <v>10</v>
      </c>
      <c r="K7" s="2">
        <v>15</v>
      </c>
      <c r="L7" s="2">
        <v>20</v>
      </c>
      <c r="M7" s="2">
        <v>20</v>
      </c>
      <c r="N7" s="2">
        <v>25</v>
      </c>
      <c r="O7" s="2">
        <v>25</v>
      </c>
      <c r="P7" s="2">
        <v>25</v>
      </c>
      <c r="R7">
        <f>INDEX(C7:P20,Tabelle1!E6,Tabelle1!K6)</f>
        <v>70</v>
      </c>
    </row>
    <row r="8" spans="1:21" ht="23.25" customHeight="1" x14ac:dyDescent="0.25">
      <c r="A8" s="19">
        <v>2</v>
      </c>
      <c r="B8" s="22">
        <v>0.8</v>
      </c>
      <c r="C8" s="2">
        <v>0</v>
      </c>
      <c r="D8" s="2">
        <v>0</v>
      </c>
      <c r="E8" s="2">
        <v>5</v>
      </c>
      <c r="F8" s="2">
        <v>5</v>
      </c>
      <c r="G8" s="2">
        <v>10</v>
      </c>
      <c r="H8" s="2">
        <v>10</v>
      </c>
      <c r="I8" s="2">
        <v>10</v>
      </c>
      <c r="J8" s="2">
        <v>15</v>
      </c>
      <c r="K8" s="2">
        <v>20</v>
      </c>
      <c r="L8" s="2">
        <v>20</v>
      </c>
      <c r="M8" s="2">
        <v>25</v>
      </c>
      <c r="N8" s="2">
        <v>30</v>
      </c>
      <c r="O8" s="2">
        <v>30</v>
      </c>
      <c r="P8" s="2">
        <v>30</v>
      </c>
    </row>
    <row r="9" spans="1:21" ht="23.25" customHeight="1" x14ac:dyDescent="0.25">
      <c r="A9" s="19">
        <v>3</v>
      </c>
      <c r="B9" s="22">
        <v>0.63</v>
      </c>
      <c r="C9" s="2">
        <v>0</v>
      </c>
      <c r="D9" s="2">
        <v>5</v>
      </c>
      <c r="E9" s="2">
        <v>10</v>
      </c>
      <c r="F9" s="2">
        <v>10</v>
      </c>
      <c r="G9" s="2">
        <v>10</v>
      </c>
      <c r="H9" s="2">
        <v>10</v>
      </c>
      <c r="I9" s="2">
        <v>15</v>
      </c>
      <c r="J9" s="2">
        <v>20</v>
      </c>
      <c r="K9" s="2">
        <v>20</v>
      </c>
      <c r="L9" s="2">
        <v>25</v>
      </c>
      <c r="M9" s="2">
        <v>30</v>
      </c>
      <c r="N9" s="2">
        <v>30</v>
      </c>
      <c r="O9" s="2">
        <v>30</v>
      </c>
      <c r="P9" s="2">
        <v>40</v>
      </c>
    </row>
    <row r="10" spans="1:21" ht="23.25" customHeight="1" thickBot="1" x14ac:dyDescent="0.3">
      <c r="A10" s="19">
        <v>4</v>
      </c>
      <c r="B10" s="22">
        <v>0.5</v>
      </c>
      <c r="C10" s="2">
        <v>5</v>
      </c>
      <c r="D10" s="2">
        <v>5</v>
      </c>
      <c r="E10" s="2">
        <v>10</v>
      </c>
      <c r="F10" s="2">
        <v>10</v>
      </c>
      <c r="G10" s="2">
        <v>10</v>
      </c>
      <c r="H10" s="2">
        <v>15</v>
      </c>
      <c r="I10" s="2">
        <v>20</v>
      </c>
      <c r="J10" s="2">
        <v>20</v>
      </c>
      <c r="K10" s="2">
        <v>25</v>
      </c>
      <c r="L10" s="2">
        <v>30</v>
      </c>
      <c r="M10" s="2">
        <v>30</v>
      </c>
      <c r="N10" s="2">
        <v>35</v>
      </c>
      <c r="O10" s="2">
        <v>40</v>
      </c>
      <c r="P10" s="2">
        <v>40</v>
      </c>
    </row>
    <row r="11" spans="1:21" ht="23.25" customHeight="1" thickTop="1" thickBot="1" x14ac:dyDescent="0.3">
      <c r="A11" s="19">
        <v>5</v>
      </c>
      <c r="B11" s="22">
        <v>0.4</v>
      </c>
      <c r="C11" s="2">
        <v>5</v>
      </c>
      <c r="D11" s="2">
        <v>10</v>
      </c>
      <c r="E11" s="2">
        <v>10</v>
      </c>
      <c r="F11" s="2">
        <v>10</v>
      </c>
      <c r="G11" s="2">
        <v>20</v>
      </c>
      <c r="H11" s="2">
        <v>20</v>
      </c>
      <c r="I11" s="2">
        <v>25</v>
      </c>
      <c r="J11" s="2">
        <v>25</v>
      </c>
      <c r="K11" s="2">
        <v>30</v>
      </c>
      <c r="L11" s="2">
        <v>30</v>
      </c>
      <c r="M11" s="2">
        <v>35</v>
      </c>
      <c r="N11" s="2">
        <v>40</v>
      </c>
      <c r="O11" s="3">
        <v>50</v>
      </c>
      <c r="P11" s="6">
        <v>50</v>
      </c>
    </row>
    <row r="12" spans="1:21" ht="23.25" customHeight="1" thickTop="1" thickBot="1" x14ac:dyDescent="0.3">
      <c r="A12" s="19">
        <v>6</v>
      </c>
      <c r="B12" s="22">
        <v>0.32</v>
      </c>
      <c r="C12" s="2">
        <v>10</v>
      </c>
      <c r="D12" s="2">
        <v>10</v>
      </c>
      <c r="E12" s="2">
        <v>10</v>
      </c>
      <c r="F12" s="2">
        <v>15</v>
      </c>
      <c r="G12" s="2">
        <v>20</v>
      </c>
      <c r="H12" s="2">
        <v>30</v>
      </c>
      <c r="I12" s="2">
        <v>30</v>
      </c>
      <c r="J12" s="2">
        <v>30</v>
      </c>
      <c r="K12" s="2">
        <v>40</v>
      </c>
      <c r="L12" s="2">
        <v>40</v>
      </c>
      <c r="M12" s="2">
        <v>40</v>
      </c>
      <c r="N12" s="3">
        <v>50</v>
      </c>
      <c r="O12" s="2">
        <v>50</v>
      </c>
      <c r="P12" s="2">
        <v>50</v>
      </c>
    </row>
    <row r="13" spans="1:21" ht="23.25" customHeight="1" thickTop="1" thickBot="1" x14ac:dyDescent="0.3">
      <c r="A13" s="19">
        <v>7</v>
      </c>
      <c r="B13" s="22">
        <v>0.25</v>
      </c>
      <c r="C13" s="2">
        <v>10</v>
      </c>
      <c r="D13" s="2">
        <v>10</v>
      </c>
      <c r="E13" s="2">
        <v>15</v>
      </c>
      <c r="F13" s="2">
        <v>20</v>
      </c>
      <c r="G13" s="2">
        <v>25</v>
      </c>
      <c r="H13" s="2">
        <v>30</v>
      </c>
      <c r="I13" s="2">
        <v>40</v>
      </c>
      <c r="J13" s="2">
        <v>40</v>
      </c>
      <c r="K13" s="2">
        <v>40</v>
      </c>
      <c r="L13" s="3">
        <v>50</v>
      </c>
      <c r="M13" s="6">
        <v>50</v>
      </c>
      <c r="N13" s="2">
        <v>50</v>
      </c>
      <c r="O13" s="15">
        <v>60</v>
      </c>
      <c r="P13" s="15">
        <v>60</v>
      </c>
      <c r="S13" t="s">
        <v>7</v>
      </c>
      <c r="T13" t="s">
        <v>8</v>
      </c>
      <c r="U13" t="s">
        <v>9</v>
      </c>
    </row>
    <row r="14" spans="1:21" ht="23.25" customHeight="1" thickTop="1" x14ac:dyDescent="0.25">
      <c r="A14" s="19">
        <v>8</v>
      </c>
      <c r="B14" s="22">
        <v>0.2</v>
      </c>
      <c r="C14" s="2">
        <v>10</v>
      </c>
      <c r="D14" s="2">
        <v>15</v>
      </c>
      <c r="E14" s="2">
        <v>20</v>
      </c>
      <c r="F14" s="2">
        <v>20</v>
      </c>
      <c r="G14" s="2">
        <v>25</v>
      </c>
      <c r="H14" s="2">
        <v>30</v>
      </c>
      <c r="I14" s="2">
        <v>40</v>
      </c>
      <c r="J14" s="3">
        <v>50</v>
      </c>
      <c r="K14" s="6">
        <v>50</v>
      </c>
      <c r="L14" s="4">
        <v>50</v>
      </c>
      <c r="M14" s="4">
        <v>60</v>
      </c>
      <c r="N14" s="16">
        <v>60</v>
      </c>
      <c r="O14" s="14">
        <v>70</v>
      </c>
      <c r="P14" s="13">
        <v>70</v>
      </c>
      <c r="R14" t="s">
        <v>5</v>
      </c>
      <c r="S14">
        <f>'GdB Rechner'!B3</f>
        <v>0.1</v>
      </c>
      <c r="T14" s="17">
        <v>0.5</v>
      </c>
      <c r="U14" s="17">
        <v>10</v>
      </c>
    </row>
    <row r="15" spans="1:21" ht="23.25" customHeight="1" thickBot="1" x14ac:dyDescent="0.3">
      <c r="A15" s="19">
        <v>9</v>
      </c>
      <c r="B15" s="22">
        <v>0.16</v>
      </c>
      <c r="C15" s="2">
        <v>15</v>
      </c>
      <c r="D15" s="2">
        <v>20</v>
      </c>
      <c r="E15" s="2">
        <v>20</v>
      </c>
      <c r="F15" s="2">
        <v>25</v>
      </c>
      <c r="G15" s="2">
        <v>30</v>
      </c>
      <c r="H15" s="2">
        <v>40</v>
      </c>
      <c r="I15" s="2">
        <v>40</v>
      </c>
      <c r="J15" s="5">
        <v>50</v>
      </c>
      <c r="K15" s="16">
        <v>60</v>
      </c>
      <c r="L15" s="16">
        <v>60</v>
      </c>
      <c r="M15" s="16">
        <v>60</v>
      </c>
      <c r="N15" s="14">
        <v>70</v>
      </c>
      <c r="O15" s="11">
        <v>80</v>
      </c>
      <c r="P15" s="12">
        <v>80</v>
      </c>
      <c r="R15" t="s">
        <v>6</v>
      </c>
      <c r="S15">
        <f>'GdB Rechner'!B4</f>
        <v>0.1</v>
      </c>
      <c r="T15" s="17">
        <v>0.1</v>
      </c>
      <c r="U15" s="17">
        <v>11</v>
      </c>
    </row>
    <row r="16" spans="1:21" ht="23.25" customHeight="1" thickTop="1" x14ac:dyDescent="0.25">
      <c r="A16" s="19">
        <v>10</v>
      </c>
      <c r="B16" s="22">
        <v>0.1</v>
      </c>
      <c r="C16" s="2">
        <v>20</v>
      </c>
      <c r="D16" s="2">
        <v>20</v>
      </c>
      <c r="E16" s="2">
        <v>25</v>
      </c>
      <c r="F16" s="2">
        <v>30</v>
      </c>
      <c r="G16" s="2">
        <v>30</v>
      </c>
      <c r="H16" s="2">
        <v>40</v>
      </c>
      <c r="I16" s="3">
        <v>50</v>
      </c>
      <c r="J16" s="2">
        <v>50</v>
      </c>
      <c r="K16" s="16">
        <v>60</v>
      </c>
      <c r="L16" s="14">
        <v>70</v>
      </c>
      <c r="M16" s="14">
        <v>70</v>
      </c>
      <c r="N16" s="11">
        <v>80</v>
      </c>
      <c r="O16" s="9">
        <v>90</v>
      </c>
      <c r="P16" s="10">
        <v>90</v>
      </c>
    </row>
    <row r="17" spans="1:19" ht="23.25" customHeight="1" thickBot="1" x14ac:dyDescent="0.3">
      <c r="A17" s="19">
        <v>11</v>
      </c>
      <c r="B17" s="22">
        <v>0.08</v>
      </c>
      <c r="C17" s="2">
        <v>20</v>
      </c>
      <c r="D17" s="2">
        <v>25</v>
      </c>
      <c r="E17" s="2">
        <v>30</v>
      </c>
      <c r="F17" s="2">
        <v>30</v>
      </c>
      <c r="G17" s="2">
        <v>35</v>
      </c>
      <c r="H17" s="2">
        <v>40</v>
      </c>
      <c r="I17" s="5">
        <v>50</v>
      </c>
      <c r="J17" s="15">
        <v>60</v>
      </c>
      <c r="K17" s="16">
        <v>60</v>
      </c>
      <c r="L17" s="14">
        <v>70</v>
      </c>
      <c r="M17" s="11">
        <v>80</v>
      </c>
      <c r="N17" s="9">
        <v>90</v>
      </c>
      <c r="O17" s="9">
        <v>90</v>
      </c>
      <c r="P17" s="10">
        <v>90</v>
      </c>
    </row>
    <row r="18" spans="1:19" ht="23.25" customHeight="1" thickTop="1" thickBot="1" x14ac:dyDescent="0.3">
      <c r="A18" s="19">
        <v>12</v>
      </c>
      <c r="B18" s="22">
        <v>0.05</v>
      </c>
      <c r="C18" s="2">
        <v>25</v>
      </c>
      <c r="D18" s="2">
        <v>30</v>
      </c>
      <c r="E18" s="2">
        <v>30</v>
      </c>
      <c r="F18" s="2">
        <v>35</v>
      </c>
      <c r="G18" s="2">
        <v>40</v>
      </c>
      <c r="H18" s="3">
        <v>50</v>
      </c>
      <c r="I18" s="2">
        <v>50</v>
      </c>
      <c r="J18" s="15">
        <v>60</v>
      </c>
      <c r="K18" s="14">
        <v>70</v>
      </c>
      <c r="L18" s="11">
        <v>80</v>
      </c>
      <c r="M18" s="9">
        <v>90</v>
      </c>
      <c r="N18" s="7">
        <v>100</v>
      </c>
      <c r="O18" s="7">
        <v>100</v>
      </c>
      <c r="P18" s="8">
        <v>100</v>
      </c>
      <c r="S18" t="e">
        <f>MATCH(S14,$B$7:$B$20,1)</f>
        <v>#N/A</v>
      </c>
    </row>
    <row r="19" spans="1:19" ht="23.25" customHeight="1" thickTop="1" x14ac:dyDescent="0.25">
      <c r="A19" s="19">
        <v>13</v>
      </c>
      <c r="B19" s="22">
        <v>0.02</v>
      </c>
      <c r="C19" s="2">
        <v>25</v>
      </c>
      <c r="D19" s="2">
        <v>30</v>
      </c>
      <c r="E19" s="2">
        <v>30</v>
      </c>
      <c r="F19" s="2">
        <v>40</v>
      </c>
      <c r="G19" s="3">
        <v>50</v>
      </c>
      <c r="H19" s="2">
        <v>50</v>
      </c>
      <c r="I19" s="15">
        <v>60</v>
      </c>
      <c r="J19" s="13">
        <v>70</v>
      </c>
      <c r="K19" s="11">
        <v>80</v>
      </c>
      <c r="L19" s="9">
        <v>90</v>
      </c>
      <c r="M19" s="9">
        <v>90</v>
      </c>
      <c r="N19" s="7">
        <v>100</v>
      </c>
      <c r="O19" s="7">
        <v>100</v>
      </c>
      <c r="P19" s="8">
        <v>100</v>
      </c>
      <c r="S19" t="e">
        <f>MATCH(S15,$B$7:$B$20,1)</f>
        <v>#N/A</v>
      </c>
    </row>
    <row r="20" spans="1:19" ht="23.25" customHeight="1" x14ac:dyDescent="0.25">
      <c r="A20" s="19">
        <v>14</v>
      </c>
      <c r="B20" s="22">
        <v>0</v>
      </c>
      <c r="C20" s="2">
        <v>25</v>
      </c>
      <c r="D20" s="2">
        <v>30</v>
      </c>
      <c r="E20" s="2">
        <v>40</v>
      </c>
      <c r="F20" s="2">
        <v>40</v>
      </c>
      <c r="G20" s="5">
        <v>50</v>
      </c>
      <c r="H20" s="2">
        <v>50</v>
      </c>
      <c r="I20" s="15">
        <v>60</v>
      </c>
      <c r="J20" s="13">
        <v>70</v>
      </c>
      <c r="K20" s="11">
        <v>80</v>
      </c>
      <c r="L20" s="9">
        <v>90</v>
      </c>
      <c r="M20" s="9">
        <v>90</v>
      </c>
      <c r="N20" s="7">
        <v>100</v>
      </c>
      <c r="O20" s="7">
        <v>100</v>
      </c>
      <c r="P20" s="8">
        <v>100</v>
      </c>
    </row>
    <row r="21" spans="1:19" ht="23.25" customHeight="1" x14ac:dyDescent="0.25"/>
    <row r="22" spans="1:19" ht="23.25" customHeight="1" x14ac:dyDescent="0.25"/>
    <row r="23" spans="1:19" ht="23.25" customHeight="1" x14ac:dyDescent="0.25"/>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selection activeCell="G4" sqref="G4"/>
    </sheetView>
  </sheetViews>
  <sheetFormatPr baseColWidth="10" defaultRowHeight="15" x14ac:dyDescent="0.25"/>
  <sheetData>
    <row r="1" spans="1:11" x14ac:dyDescent="0.25">
      <c r="B1">
        <f>Matrix!S14</f>
        <v>0.1</v>
      </c>
      <c r="G1">
        <f>Matrix!S15</f>
        <v>0.1</v>
      </c>
    </row>
    <row r="3" spans="1:11" x14ac:dyDescent="0.25">
      <c r="A3">
        <v>1</v>
      </c>
      <c r="B3" s="20">
        <v>1</v>
      </c>
      <c r="C3">
        <f>IF($B$1-B3&gt;0,-9999,$B$1-B3)</f>
        <v>-0.9</v>
      </c>
      <c r="D3">
        <f>MAX(C3:C16)</f>
        <v>0</v>
      </c>
      <c r="E3">
        <f>LOOKUP(MATCH($D$3,$C$3:$C$16,0),$A$3:$A$16,$B$3:$B$16)</f>
        <v>0.1</v>
      </c>
      <c r="G3">
        <v>1</v>
      </c>
      <c r="H3" s="20">
        <v>1</v>
      </c>
      <c r="I3">
        <f>IF($G$1-H3&gt;0,-9999,$B$1-H3)</f>
        <v>-0.9</v>
      </c>
      <c r="J3">
        <f>MAX(I3:I16)</f>
        <v>0</v>
      </c>
      <c r="K3">
        <f>LOOKUP(MATCH($J$3,$I$3:$I$16,0),$G$3:$G$16,$H$3:$H$16)</f>
        <v>0.1</v>
      </c>
    </row>
    <row r="4" spans="1:11" x14ac:dyDescent="0.25">
      <c r="A4">
        <v>2</v>
      </c>
      <c r="B4" s="20">
        <v>0.8</v>
      </c>
      <c r="C4">
        <f t="shared" ref="C4:C16" si="0">IF($B$1-B4&gt;0,-9999,$B$1-B4)</f>
        <v>-0.70000000000000007</v>
      </c>
      <c r="G4">
        <v>2</v>
      </c>
      <c r="H4" s="20">
        <v>0.8</v>
      </c>
      <c r="I4">
        <f>IF($G$1-H4&gt;0,-9999,$B$1-H4)</f>
        <v>-0.70000000000000007</v>
      </c>
    </row>
    <row r="5" spans="1:11" x14ac:dyDescent="0.25">
      <c r="A5">
        <v>3</v>
      </c>
      <c r="B5" s="20">
        <v>0.63</v>
      </c>
      <c r="C5">
        <f t="shared" si="0"/>
        <v>-0.53</v>
      </c>
      <c r="G5">
        <v>3</v>
      </c>
      <c r="H5" s="20">
        <v>0.63</v>
      </c>
      <c r="I5">
        <f>IF($G$1-H5&gt;0,-9999,$B$1-H5)</f>
        <v>-0.53</v>
      </c>
    </row>
    <row r="6" spans="1:11" x14ac:dyDescent="0.25">
      <c r="A6">
        <v>4</v>
      </c>
      <c r="B6" s="20">
        <v>0.5</v>
      </c>
      <c r="C6">
        <f t="shared" si="0"/>
        <v>-0.4</v>
      </c>
      <c r="E6">
        <f>MATCH(E3,B3:B16,0)</f>
        <v>10</v>
      </c>
      <c r="G6">
        <v>4</v>
      </c>
      <c r="H6" s="20">
        <v>0.5</v>
      </c>
      <c r="I6">
        <f>IF($G$1-H6&gt;0,-9999,$B$1-H6)</f>
        <v>-0.4</v>
      </c>
      <c r="K6">
        <f>MATCH(K3,H3:H16,0)</f>
        <v>10</v>
      </c>
    </row>
    <row r="7" spans="1:11" x14ac:dyDescent="0.25">
      <c r="A7">
        <v>5</v>
      </c>
      <c r="B7" s="20">
        <v>0.4</v>
      </c>
      <c r="C7">
        <f t="shared" si="0"/>
        <v>-0.30000000000000004</v>
      </c>
      <c r="G7">
        <v>5</v>
      </c>
      <c r="H7" s="20">
        <v>0.4</v>
      </c>
      <c r="I7">
        <f t="shared" ref="I7:I16" si="1">IF($G$1-H7&gt;0,-9999,$B$1-H7)</f>
        <v>-0.30000000000000004</v>
      </c>
    </row>
    <row r="8" spans="1:11" x14ac:dyDescent="0.25">
      <c r="A8">
        <v>6</v>
      </c>
      <c r="B8" s="20">
        <v>0.32</v>
      </c>
      <c r="C8">
        <f t="shared" si="0"/>
        <v>-0.22</v>
      </c>
      <c r="G8">
        <v>6</v>
      </c>
      <c r="H8" s="20">
        <v>0.32</v>
      </c>
      <c r="I8">
        <f t="shared" si="1"/>
        <v>-0.22</v>
      </c>
    </row>
    <row r="9" spans="1:11" x14ac:dyDescent="0.25">
      <c r="A9">
        <v>7</v>
      </c>
      <c r="B9" s="20">
        <v>0.25</v>
      </c>
      <c r="C9">
        <f t="shared" si="0"/>
        <v>-0.15</v>
      </c>
      <c r="G9">
        <v>7</v>
      </c>
      <c r="H9" s="20">
        <v>0.25</v>
      </c>
      <c r="I9">
        <f t="shared" si="1"/>
        <v>-0.15</v>
      </c>
    </row>
    <row r="10" spans="1:11" x14ac:dyDescent="0.25">
      <c r="A10">
        <v>8</v>
      </c>
      <c r="B10" s="20">
        <v>0.2</v>
      </c>
      <c r="C10">
        <f t="shared" si="0"/>
        <v>-0.1</v>
      </c>
      <c r="G10">
        <v>8</v>
      </c>
      <c r="H10" s="20">
        <v>0.2</v>
      </c>
      <c r="I10">
        <f t="shared" si="1"/>
        <v>-0.1</v>
      </c>
    </row>
    <row r="11" spans="1:11" x14ac:dyDescent="0.25">
      <c r="A11">
        <v>9</v>
      </c>
      <c r="B11" s="20">
        <v>0.16</v>
      </c>
      <c r="C11">
        <f t="shared" si="0"/>
        <v>-0.06</v>
      </c>
      <c r="G11">
        <v>9</v>
      </c>
      <c r="H11" s="20">
        <v>0.16</v>
      </c>
      <c r="I11">
        <f t="shared" si="1"/>
        <v>-0.06</v>
      </c>
    </row>
    <row r="12" spans="1:11" x14ac:dyDescent="0.25">
      <c r="A12">
        <v>10</v>
      </c>
      <c r="B12" s="20">
        <v>0.1</v>
      </c>
      <c r="C12">
        <f t="shared" si="0"/>
        <v>0</v>
      </c>
      <c r="G12">
        <v>10</v>
      </c>
      <c r="H12" s="20">
        <v>0.1</v>
      </c>
      <c r="I12">
        <f t="shared" si="1"/>
        <v>0</v>
      </c>
    </row>
    <row r="13" spans="1:11" x14ac:dyDescent="0.25">
      <c r="A13">
        <v>11</v>
      </c>
      <c r="B13" s="20">
        <v>0.08</v>
      </c>
      <c r="C13">
        <f t="shared" si="0"/>
        <v>-9999</v>
      </c>
      <c r="G13">
        <v>11</v>
      </c>
      <c r="H13" s="20">
        <v>0.08</v>
      </c>
      <c r="I13">
        <f t="shared" si="1"/>
        <v>-9999</v>
      </c>
    </row>
    <row r="14" spans="1:11" x14ac:dyDescent="0.25">
      <c r="A14">
        <v>12</v>
      </c>
      <c r="B14" s="20">
        <v>0.05</v>
      </c>
      <c r="C14">
        <f t="shared" si="0"/>
        <v>-9999</v>
      </c>
      <c r="G14">
        <v>12</v>
      </c>
      <c r="H14" s="20">
        <v>0.05</v>
      </c>
      <c r="I14">
        <f t="shared" si="1"/>
        <v>-9999</v>
      </c>
    </row>
    <row r="15" spans="1:11" x14ac:dyDescent="0.25">
      <c r="A15">
        <v>13</v>
      </c>
      <c r="B15" s="20">
        <v>0.02</v>
      </c>
      <c r="C15">
        <f t="shared" si="0"/>
        <v>-9999</v>
      </c>
      <c r="G15">
        <v>13</v>
      </c>
      <c r="H15" s="20">
        <v>0.02</v>
      </c>
      <c r="I15">
        <f t="shared" si="1"/>
        <v>-9999</v>
      </c>
    </row>
    <row r="16" spans="1:11" x14ac:dyDescent="0.25">
      <c r="A16">
        <v>14</v>
      </c>
      <c r="B16" s="20">
        <v>0</v>
      </c>
      <c r="C16">
        <f t="shared" si="0"/>
        <v>-9999</v>
      </c>
      <c r="G16">
        <v>14</v>
      </c>
      <c r="H16" s="20">
        <v>0</v>
      </c>
      <c r="I16">
        <f t="shared" si="1"/>
        <v>-9999</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GdB Rechner</vt:lpstr>
      <vt:lpstr>Matrix</vt:lpstr>
      <vt:lpstr>Tabelle1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Felix Reischmann</dc:creator>
  <cp:lastModifiedBy>Gabi Reißberg, AMD-Netz</cp:lastModifiedBy>
  <dcterms:created xsi:type="dcterms:W3CDTF">2021-04-15T12:05:40Z</dcterms:created>
  <dcterms:modified xsi:type="dcterms:W3CDTF">2022-02-03T15:55:41Z</dcterms:modified>
</cp:coreProperties>
</file>